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mai002.CORP\Director\Cache\objective.ssi.govt.nz uA10935\A14194299\"/>
    </mc:Choice>
  </mc:AlternateContent>
  <xr:revisionPtr revIDLastSave="0" documentId="13_ncr:1_{3516DC2A-FC1E-44DC-8369-F45C3ACFF17D}" xr6:coauthVersionLast="46" xr6:coauthVersionMax="46" xr10:uidLastSave="{00000000-0000-0000-0000-000000000000}"/>
  <bookViews>
    <workbookView xWindow="3630" yWindow="3555" windowWidth="24180" windowHeight="13080" xr2:uid="{96209D36-ABDB-4AF7-926B-BAE31D28C0D5}"/>
  </bookViews>
  <sheets>
    <sheet name="MOH" sheetId="1" r:id="rId1"/>
  </sheets>
  <externalReferences>
    <externalReference r:id="rId2"/>
    <externalReference r:id="rId3"/>
  </externalReferences>
  <definedNames>
    <definedName name="bm_name">#REF!</definedName>
    <definedName name="CCPosition">#REF!</definedName>
    <definedName name="CCPosition2">#REF!</definedName>
    <definedName name="cctr_select">#REF!</definedName>
    <definedName name="Comments_Start">#REF!</definedName>
    <definedName name="fin_per">'[1]Front Page'!$D$10</definedName>
    <definedName name="hdr_category">#REF!</definedName>
    <definedName name="IfHide">#REF!</definedName>
    <definedName name="percent1">'[1]Front Page'!$J$12</definedName>
    <definedName name="percent2">'[1]Front Page'!$J$13</definedName>
    <definedName name="prt_rpt">#REF!</definedName>
    <definedName name="report_mth">#REF!</definedName>
    <definedName name="tmpcomment">#REF!</definedName>
    <definedName name="tot_table">#REF!</definedName>
    <definedName name="updated_on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" l="1"/>
  <c r="T9" i="1"/>
  <c r="H9" i="1"/>
  <c r="T7" i="1"/>
  <c r="N7" i="1"/>
  <c r="H7" i="1"/>
  <c r="Q6" i="1"/>
  <c r="Q5" i="1"/>
  <c r="N6" i="1"/>
  <c r="E6" i="1"/>
  <c r="D6" i="1"/>
  <c r="H6" i="1"/>
  <c r="P5" i="1"/>
  <c r="M5" i="1"/>
  <c r="L5" i="1"/>
  <c r="K5" i="1"/>
  <c r="J5" i="1"/>
  <c r="H5" i="1"/>
  <c r="N5" i="1"/>
  <c r="T5" i="1"/>
  <c r="T6" i="1"/>
</calcChain>
</file>

<file path=xl/sharedStrings.xml><?xml version="1.0" encoding="utf-8"?>
<sst xmlns="http://schemas.openxmlformats.org/spreadsheetml/2006/main" count="33" uniqueCount="20">
  <si>
    <t xml:space="preserve">Overview of Budget 2019 mental wellbeing package: Cross-agency initiatives </t>
  </si>
  <si>
    <t>IN CONFIDENCE</t>
  </si>
  <si>
    <t>Funding allocated ($m)</t>
  </si>
  <si>
    <t>Agency</t>
  </si>
  <si>
    <t>Initiative</t>
  </si>
  <si>
    <t>19/20</t>
  </si>
  <si>
    <t>20/21</t>
  </si>
  <si>
    <t>21/22</t>
  </si>
  <si>
    <t>22/23</t>
  </si>
  <si>
    <t>Total</t>
  </si>
  <si>
    <t>Social Development</t>
  </si>
  <si>
    <t>Oranga Mahi</t>
  </si>
  <si>
    <t xml:space="preserve">Disability Employment Services and
Support Funds </t>
  </si>
  <si>
    <t xml:space="preserve">NOTE:  </t>
  </si>
  <si>
    <r>
      <t>As at</t>
    </r>
    <r>
      <rPr>
        <b/>
        <sz val="12"/>
        <rFont val="Calibri"/>
        <family val="2"/>
        <scheme val="minor"/>
      </rPr>
      <t xml:space="preserve"> end</t>
    </r>
    <r>
      <rPr>
        <b/>
        <sz val="12"/>
        <color theme="1"/>
        <rFont val="Calibri"/>
        <family val="2"/>
        <scheme val="minor"/>
      </rPr>
      <t xml:space="preserve"> March 2022</t>
    </r>
  </si>
  <si>
    <t>Funding committed (in contract) as at end March 2022 ($m)</t>
  </si>
  <si>
    <t>Historical Abuse Claims</t>
  </si>
  <si>
    <t>Funding spent as at end March 2022 ($m)</t>
  </si>
  <si>
    <t>Historical Abuse Claims. The $93.750m funding allocation excludes a 2018/19 carry forward of $11.289m from the previous Multi Year Appropriation (MYA).</t>
  </si>
  <si>
    <t>Disabled People and People with Health Conditions: Improving Employment and Wider Wellbeing Outcomes (Total funding, see below for break down per initiative)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</si>
</sst>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00"/>
    <numFmt numFmtId="168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Mäo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49" fontId="4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4" borderId="1" xfId="0" applyFont="1" applyFill="1" applyBorder="1"/>
    <xf numFmtId="0" fontId="6" fillId="4" borderId="2" xfId="0" applyFont="1" applyFill="1" applyBorder="1"/>
    <xf numFmtId="0" fontId="0" fillId="2" borderId="1" xfId="0" applyFill="1" applyBorder="1" applyAlignment="1">
      <alignment horizontal="left" vertical="top" wrapText="1"/>
    </xf>
    <xf numFmtId="166" fontId="0" fillId="2" borderId="0" xfId="0" applyNumberFormat="1" applyFill="1" applyAlignment="1">
      <alignment horizontal="right" vertical="top"/>
    </xf>
    <xf numFmtId="167" fontId="0" fillId="0" borderId="1" xfId="0" applyNumberFormat="1" applyBorder="1" applyAlignment="1">
      <alignment horizontal="right" vertical="top"/>
    </xf>
    <xf numFmtId="167" fontId="0" fillId="2" borderId="1" xfId="0" applyNumberFormat="1" applyFill="1" applyBorder="1" applyAlignment="1">
      <alignment horizontal="right" vertical="top"/>
    </xf>
    <xf numFmtId="167" fontId="0" fillId="2" borderId="0" xfId="0" applyNumberFormat="1" applyFill="1" applyAlignment="1">
      <alignment horizontal="right" vertical="top"/>
    </xf>
    <xf numFmtId="167" fontId="0" fillId="5" borderId="1" xfId="0" applyNumberFormat="1" applyFill="1" applyBorder="1" applyAlignment="1">
      <alignment horizontal="right" vertical="top"/>
    </xf>
    <xf numFmtId="165" fontId="0" fillId="5" borderId="1" xfId="1" applyFont="1" applyFill="1" applyBorder="1" applyAlignment="1">
      <alignment horizontal="right" vertical="top"/>
    </xf>
    <xf numFmtId="168" fontId="0" fillId="5" borderId="1" xfId="1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166" fontId="6" fillId="2" borderId="0" xfId="0" applyNumberFormat="1" applyFont="1" applyFill="1" applyAlignment="1">
      <alignment horizontal="right" vertical="top"/>
    </xf>
    <xf numFmtId="167" fontId="6" fillId="0" borderId="1" xfId="0" applyNumberFormat="1" applyFont="1" applyBorder="1" applyAlignment="1">
      <alignment horizontal="right" vertical="top"/>
    </xf>
    <xf numFmtId="167" fontId="6" fillId="2" borderId="1" xfId="0" applyNumberFormat="1" applyFont="1" applyFill="1" applyBorder="1" applyAlignment="1">
      <alignment horizontal="right" vertical="top"/>
    </xf>
    <xf numFmtId="167" fontId="6" fillId="2" borderId="0" xfId="0" applyNumberFormat="1" applyFont="1" applyFill="1" applyAlignment="1">
      <alignment horizontal="right" vertical="top"/>
    </xf>
    <xf numFmtId="167" fontId="6" fillId="5" borderId="1" xfId="0" applyNumberFormat="1" applyFont="1" applyFill="1" applyBorder="1" applyAlignment="1">
      <alignment horizontal="right" vertical="top"/>
    </xf>
    <xf numFmtId="167" fontId="0" fillId="5" borderId="1" xfId="0" applyNumberForma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 2" xfId="3" xr:uid="{2A4D2AD4-8A41-448D-A591-C621F79B73EC}"/>
    <cellStyle name="Normal" xfId="0" builtinId="0"/>
    <cellStyle name="Normal 2" xfId="2" xr:uid="{BD73FA8A-934D-4176-8C83-6BD0796B3E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cke014/Director/Cache/objective.ssi.govt.nz%20uA3606/A13184776/EMP%20BMR%20Mar%20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cke014/Director/Cache/objective.ssi.govt.nz%20uA3606/A13204349/Oranga%20Mahi%20MOH%20Initiatives%20Mar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Summary"/>
      <sheetName val="Report"/>
      <sheetName val="GrpCateg Extract"/>
      <sheetName val="Trial Balance"/>
      <sheetName val="Forecast"/>
      <sheetName val="W10160-Frcst"/>
      <sheetName val="W10161-Frcst"/>
      <sheetName val="W10162-Frcst"/>
      <sheetName val="W10163-Frcst"/>
      <sheetName val="W10165-Frcst"/>
      <sheetName val="W23900-Frcst"/>
      <sheetName val="W23910-Frcst"/>
      <sheetName val="W23920-Frcst"/>
      <sheetName val="W23940-Frcst"/>
      <sheetName val="lookup"/>
      <sheetName val="queries"/>
      <sheetName val="CCDescription"/>
    </sheetNames>
    <sheetDataSet>
      <sheetData sheetId="0">
        <row r="10">
          <cell r="D10">
            <v>9</v>
          </cell>
        </row>
        <row r="12">
          <cell r="J12">
            <v>0</v>
          </cell>
        </row>
        <row r="13">
          <cell r="J13">
            <v>0.05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s"/>
      <sheetName val="W23920 Mar 21"/>
      <sheetName val="Calcs for CRRF Funding"/>
      <sheetName val="Contracts Info x Michelle W"/>
    </sheetNames>
    <sheetDataSet>
      <sheetData sheetId="0"/>
      <sheetData sheetId="1"/>
      <sheetData sheetId="2">
        <row r="3">
          <cell r="E3">
            <v>5297057.33</v>
          </cell>
        </row>
        <row r="4">
          <cell r="E4">
            <v>144739.8707855111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3978-7B2D-4FD0-9865-2AF451DBE69E}">
  <dimension ref="A1:U12"/>
  <sheetViews>
    <sheetView tabSelected="1" zoomScale="75" zoomScaleNormal="75" workbookViewId="0">
      <selection activeCell="W7" sqref="W7"/>
    </sheetView>
  </sheetViews>
  <sheetFormatPr defaultColWidth="9.140625" defaultRowHeight="15" x14ac:dyDescent="0.25"/>
  <cols>
    <col min="1" max="1" width="16.7109375" style="2" customWidth="1"/>
    <col min="2" max="2" width="24.5703125" style="2" customWidth="1"/>
    <col min="3" max="3" width="2.140625" style="2" customWidth="1"/>
    <col min="4" max="4" width="11.7109375" style="2" bestFit="1" customWidth="1"/>
    <col min="5" max="7" width="12.7109375" style="2" bestFit="1" customWidth="1"/>
    <col min="8" max="8" width="8.140625" style="2" customWidth="1"/>
    <col min="9" max="9" width="5.42578125" style="2" customWidth="1"/>
    <col min="10" max="10" width="6.7109375" style="2" bestFit="1" customWidth="1"/>
    <col min="11" max="11" width="7.85546875" style="2" customWidth="1"/>
    <col min="12" max="13" width="6.7109375" style="2" bestFit="1" customWidth="1"/>
    <col min="14" max="14" width="7.85546875" style="2" customWidth="1"/>
    <col min="15" max="15" width="2.140625" style="2" customWidth="1"/>
    <col min="16" max="16" width="8.7109375" style="2" customWidth="1"/>
    <col min="17" max="17" width="8.42578125" style="2" customWidth="1"/>
    <col min="18" max="20" width="8.7109375" style="2" customWidth="1"/>
    <col min="21" max="21" width="2.7109375" style="2" customWidth="1"/>
    <col min="22" max="16384" width="9.140625" style="2"/>
  </cols>
  <sheetData>
    <row r="1" spans="1:21" ht="21" x14ac:dyDescent="0.35">
      <c r="A1" s="1" t="s">
        <v>0</v>
      </c>
      <c r="H1" s="3"/>
      <c r="I1" s="3"/>
      <c r="N1" s="3"/>
      <c r="O1" s="3"/>
      <c r="T1" s="3"/>
    </row>
    <row r="2" spans="1:21" ht="15.75" x14ac:dyDescent="0.25">
      <c r="A2" s="4" t="s">
        <v>14</v>
      </c>
      <c r="H2" s="3"/>
      <c r="I2" s="3"/>
      <c r="N2" s="3"/>
      <c r="O2" s="3"/>
      <c r="T2" s="3"/>
    </row>
    <row r="3" spans="1:21" ht="29.25" customHeight="1" x14ac:dyDescent="0.25">
      <c r="A3" s="5" t="s">
        <v>1</v>
      </c>
      <c r="C3" s="6"/>
      <c r="D3" s="26" t="s">
        <v>2</v>
      </c>
      <c r="E3" s="26"/>
      <c r="F3" s="26"/>
      <c r="G3" s="26"/>
      <c r="H3" s="26"/>
      <c r="I3" s="7"/>
      <c r="J3" s="27" t="s">
        <v>15</v>
      </c>
      <c r="K3" s="27"/>
      <c r="L3" s="27"/>
      <c r="M3" s="27"/>
      <c r="N3" s="27"/>
      <c r="O3" s="7"/>
      <c r="P3" s="27" t="s">
        <v>17</v>
      </c>
      <c r="Q3" s="27"/>
      <c r="R3" s="27"/>
      <c r="S3" s="27"/>
      <c r="T3" s="27"/>
      <c r="U3" s="8"/>
    </row>
    <row r="4" spans="1:21" x14ac:dyDescent="0.25">
      <c r="A4" s="9" t="s">
        <v>3</v>
      </c>
      <c r="B4" s="9" t="s">
        <v>4</v>
      </c>
      <c r="C4" s="6"/>
      <c r="D4" s="10" t="s">
        <v>5</v>
      </c>
      <c r="E4" s="10" t="s">
        <v>6</v>
      </c>
      <c r="F4" s="10" t="s">
        <v>7</v>
      </c>
      <c r="G4" s="10" t="s">
        <v>8</v>
      </c>
      <c r="H4" s="9" t="s">
        <v>9</v>
      </c>
      <c r="I4" s="6"/>
      <c r="J4" s="10" t="s">
        <v>5</v>
      </c>
      <c r="K4" s="10" t="s">
        <v>6</v>
      </c>
      <c r="L4" s="10" t="s">
        <v>7</v>
      </c>
      <c r="M4" s="10" t="s">
        <v>8</v>
      </c>
      <c r="N4" s="9" t="s">
        <v>9</v>
      </c>
      <c r="O4" s="6"/>
      <c r="P4" s="10" t="s">
        <v>5</v>
      </c>
      <c r="Q4" s="10" t="s">
        <v>6</v>
      </c>
      <c r="R4" s="10" t="s">
        <v>7</v>
      </c>
      <c r="S4" s="10" t="s">
        <v>8</v>
      </c>
      <c r="T4" s="9" t="s">
        <v>9</v>
      </c>
    </row>
    <row r="5" spans="1:21" ht="120" x14ac:dyDescent="0.25">
      <c r="A5" s="19" t="s">
        <v>10</v>
      </c>
      <c r="B5" s="19" t="s">
        <v>19</v>
      </c>
      <c r="C5" s="20"/>
      <c r="D5" s="21">
        <v>9.7390000000000008</v>
      </c>
      <c r="E5" s="21">
        <v>10.467000000000001</v>
      </c>
      <c r="F5" s="21">
        <v>3.0630000000000002</v>
      </c>
      <c r="G5" s="21">
        <v>3.0630000000000002</v>
      </c>
      <c r="H5" s="22">
        <f>SUM(D5:G5)</f>
        <v>26.332000000000001</v>
      </c>
      <c r="I5" s="23"/>
      <c r="J5" s="24">
        <f>J6+J7</f>
        <v>7.1259999999999994</v>
      </c>
      <c r="K5" s="24">
        <f>K6+K7</f>
        <v>10.467000000000001</v>
      </c>
      <c r="L5" s="24">
        <f>L6+L7</f>
        <v>5.0630000000000006</v>
      </c>
      <c r="M5" s="24">
        <f>M6+M7</f>
        <v>3.0630000000000002</v>
      </c>
      <c r="N5" s="22">
        <f>SUM(J5:M5)</f>
        <v>25.718999999999998</v>
      </c>
      <c r="O5" s="23"/>
      <c r="P5" s="24">
        <f>P6+P7</f>
        <v>7.1259999999999994</v>
      </c>
      <c r="Q5" s="24">
        <f>Q6+Q7</f>
        <v>8.2153174592144893</v>
      </c>
      <c r="R5" s="24">
        <f>R6+R7</f>
        <v>2.2970000000000002</v>
      </c>
      <c r="S5" s="24"/>
      <c r="T5" s="22">
        <f>SUM(P5:S5)</f>
        <v>17.638317459214488</v>
      </c>
    </row>
    <row r="6" spans="1:21" ht="30" x14ac:dyDescent="0.25">
      <c r="A6" s="11" t="s">
        <v>10</v>
      </c>
      <c r="B6" s="11" t="s">
        <v>11</v>
      </c>
      <c r="C6" s="12"/>
      <c r="D6" s="13">
        <f>D5-D7</f>
        <v>6.6760000000000002</v>
      </c>
      <c r="E6" s="13">
        <f>E5-E7</f>
        <v>7.4039999999999999</v>
      </c>
      <c r="F6" s="14"/>
      <c r="G6" s="14"/>
      <c r="H6" s="14">
        <f>SUM(D6:G6)</f>
        <v>14.08</v>
      </c>
      <c r="I6" s="15"/>
      <c r="J6" s="16">
        <v>4.0629999999999997</v>
      </c>
      <c r="K6" s="16">
        <v>7.4039999999999999</v>
      </c>
      <c r="L6" s="16">
        <v>2</v>
      </c>
      <c r="M6" s="16"/>
      <c r="N6" s="14">
        <f>SUM(J6:M6)</f>
        <v>13.466999999999999</v>
      </c>
      <c r="O6" s="15"/>
      <c r="P6" s="16">
        <v>4.0629999999999997</v>
      </c>
      <c r="Q6" s="16">
        <f>('[2]Calcs for CRRF Funding'!E3-'[2]Calcs for CRRF Funding'!E4)/1000000</f>
        <v>5.1523174592144887</v>
      </c>
      <c r="R6" s="17"/>
      <c r="S6" s="17"/>
      <c r="T6" s="14">
        <f>SUM(P6:S6)</f>
        <v>9.2153174592144893</v>
      </c>
    </row>
    <row r="7" spans="1:21" ht="45" x14ac:dyDescent="0.25">
      <c r="A7" s="11" t="s">
        <v>10</v>
      </c>
      <c r="B7" s="11" t="s">
        <v>12</v>
      </c>
      <c r="C7" s="12"/>
      <c r="D7" s="13">
        <v>3.0630000000000002</v>
      </c>
      <c r="E7" s="13">
        <v>3.0630000000000002</v>
      </c>
      <c r="F7" s="13">
        <v>3.0630000000000002</v>
      </c>
      <c r="G7" s="13">
        <v>3.0630000000000002</v>
      </c>
      <c r="H7" s="14">
        <f>SUM(D7:G7)</f>
        <v>12.252000000000001</v>
      </c>
      <c r="I7" s="15"/>
      <c r="J7" s="16">
        <v>3.0630000000000002</v>
      </c>
      <c r="K7" s="16">
        <v>3.0630000000000002</v>
      </c>
      <c r="L7" s="16">
        <v>3.0630000000000002</v>
      </c>
      <c r="M7" s="16">
        <v>3.0630000000000002</v>
      </c>
      <c r="N7" s="14">
        <f>SUM(J7:M7)</f>
        <v>12.252000000000001</v>
      </c>
      <c r="O7" s="15"/>
      <c r="P7" s="16">
        <v>3.0630000000000002</v>
      </c>
      <c r="Q7" s="16">
        <v>3.0630000000000002</v>
      </c>
      <c r="R7" s="18">
        <v>2.2970000000000002</v>
      </c>
      <c r="S7" s="17"/>
      <c r="T7" s="14">
        <f>SUM(P7:S7)</f>
        <v>8.423</v>
      </c>
    </row>
    <row r="9" spans="1:21" ht="30" x14ac:dyDescent="0.25">
      <c r="A9" s="11" t="s">
        <v>10</v>
      </c>
      <c r="B9" s="11" t="s">
        <v>16</v>
      </c>
      <c r="C9" s="12"/>
      <c r="D9" s="13">
        <v>27.31</v>
      </c>
      <c r="E9" s="13">
        <v>32.47</v>
      </c>
      <c r="F9" s="13">
        <v>33.97</v>
      </c>
      <c r="G9" s="13"/>
      <c r="H9" s="14">
        <f>SUM(D9:G9)</f>
        <v>93.75</v>
      </c>
      <c r="I9" s="15"/>
      <c r="J9" s="25"/>
      <c r="K9" s="25"/>
      <c r="L9" s="25"/>
      <c r="M9" s="25"/>
      <c r="N9" s="14"/>
      <c r="O9" s="15"/>
      <c r="P9" s="25">
        <v>17.934000000000001</v>
      </c>
      <c r="Q9" s="25">
        <v>19.041</v>
      </c>
      <c r="R9" s="25">
        <v>13.205</v>
      </c>
      <c r="S9" s="17"/>
      <c r="T9" s="14">
        <f>SUM(P9:S9)</f>
        <v>50.18</v>
      </c>
    </row>
    <row r="12" spans="1:21" x14ac:dyDescent="0.25">
      <c r="A12" s="2" t="s">
        <v>13</v>
      </c>
      <c r="B12" s="2" t="s">
        <v>18</v>
      </c>
    </row>
  </sheetData>
  <mergeCells count="3">
    <mergeCell ref="D3:H3"/>
    <mergeCell ref="J3:N3"/>
    <mergeCell ref="P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McKee</dc:creator>
  <cp:lastModifiedBy>Phillip Smaill</cp:lastModifiedBy>
  <dcterms:created xsi:type="dcterms:W3CDTF">2021-04-18T20:23:04Z</dcterms:created>
  <dcterms:modified xsi:type="dcterms:W3CDTF">2022-06-23T04:00:51Z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